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omuedutr-my.sharepoint.com/personal/nurdan_bilgin_omu_edu_tr/Documents/Dersler2019/Sayısal Yöntemler/"/>
    </mc:Choice>
  </mc:AlternateContent>
  <bookViews>
    <workbookView xWindow="0" yWindow="0" windowWidth="20490" windowHeight="7155"/>
  </bookViews>
  <sheets>
    <sheet name="Problem2_Grafik Yöntem" sheetId="1" r:id="rId1"/>
    <sheet name="Problem2_İkiye Ayırma Yöntemi" sheetId="2" r:id="rId2"/>
    <sheet name="Problem2_Yer Değiştirme Yöntemi" sheetId="3" r:id="rId3"/>
    <sheet name="Problem4" sheetId="4" r:id="rId4"/>
  </sheets>
  <definedNames>
    <definedName name="solver_adj" localSheetId="3" hidden="1">Problem4!$B$1:$B$2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Problem4!$B$1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2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Problem4!$B$5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hs1" localSheetId="3" hidden="1">1.5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3" i="4"/>
  <c r="B5" i="4" l="1"/>
  <c r="D2" i="3" l="1"/>
  <c r="E2" i="3" s="1"/>
  <c r="F2" i="3" s="1"/>
  <c r="E2" i="2"/>
  <c r="C2" i="3"/>
  <c r="D2" i="2"/>
  <c r="D4" i="2"/>
  <c r="E4" i="2"/>
  <c r="D3" i="2"/>
  <c r="E3" i="2"/>
  <c r="F3" i="2"/>
  <c r="F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B9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2" i="1"/>
  <c r="C2" i="1" s="1"/>
  <c r="C2" i="2" l="1"/>
  <c r="A3" i="2" l="1"/>
  <c r="B3" i="2" l="1"/>
  <c r="C3" i="2" l="1"/>
  <c r="A4" i="2" l="1"/>
  <c r="G3" i="2"/>
  <c r="B4" i="2" l="1"/>
  <c r="C4" i="2" l="1"/>
  <c r="F4" i="2" s="1"/>
  <c r="G4" i="2" l="1"/>
  <c r="A5" i="2"/>
  <c r="D5" i="2" s="1"/>
  <c r="B5" i="2" l="1"/>
  <c r="E5" i="2" s="1"/>
  <c r="C5" i="2" l="1"/>
  <c r="F5" i="2" s="1"/>
  <c r="G5" i="2" l="1"/>
  <c r="A3" i="3" l="1"/>
  <c r="C3" i="3" s="1"/>
  <c r="B3" i="3" l="1"/>
  <c r="D3" i="3" s="1"/>
  <c r="E3" i="3" s="1"/>
  <c r="F3" i="3" s="1"/>
  <c r="G3" i="3" l="1"/>
  <c r="A4" i="3"/>
  <c r="C4" i="3" s="1"/>
  <c r="B4" i="3" l="1"/>
  <c r="D4" i="3" l="1"/>
  <c r="E4" i="3" s="1"/>
  <c r="F4" i="3" l="1"/>
  <c r="G4" i="3"/>
</calcChain>
</file>

<file path=xl/sharedStrings.xml><?xml version="1.0" encoding="utf-8"?>
<sst xmlns="http://schemas.openxmlformats.org/spreadsheetml/2006/main" count="23" uniqueCount="15">
  <si>
    <t>x</t>
  </si>
  <si>
    <t>f(x)</t>
  </si>
  <si>
    <t>xa</t>
  </si>
  <si>
    <t>xü</t>
  </si>
  <si>
    <t xml:space="preserve"> f(xa)</t>
  </si>
  <si>
    <t xml:space="preserve"> f(xü)</t>
  </si>
  <si>
    <t>xr</t>
  </si>
  <si>
    <t xml:space="preserve"> f(xr)</t>
  </si>
  <si>
    <t>%ey</t>
  </si>
  <si>
    <t>-</t>
  </si>
  <si>
    <t>derece</t>
  </si>
  <si>
    <t>rad</t>
  </si>
  <si>
    <t>y</t>
  </si>
  <si>
    <t>f1</t>
  </si>
  <si>
    <t>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</si>
</sst>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8"/>
      <color rgb="FF242852"/>
      <name val="Cambria"/>
      <family val="1"/>
      <charset val="162"/>
    </font>
    <font>
      <sz val="18"/>
      <color theme="1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0" xfId="3" applyFont="1"/>
    <xf numFmtId="0" fontId="4" fillId="2" borderId="0" xfId="1" applyFont="1"/>
    <xf numFmtId="0" fontId="4" fillId="3" borderId="0" xfId="2" applyFont="1"/>
  </cellXfs>
  <cellStyles count="4">
    <cellStyle name="20% - Accent3" xfId="1" builtinId="38"/>
    <cellStyle name="20% - Accent4" xfId="2" builtinId="42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Grafik</a:t>
            </a:r>
            <a:r>
              <a:rPr lang="tr-TR" baseline="0"/>
              <a:t> Yöntem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5715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'Problem2_Grafik Yöntem'!$A$2:$A$92</c:f>
              <c:numCache>
                <c:formatCode>General</c:formatCode>
                <c:ptCount val="91"/>
                <c:pt idx="0">
                  <c:v>21</c:v>
                </c:pt>
                <c:pt idx="1">
                  <c:v>21.01</c:v>
                </c:pt>
                <c:pt idx="2">
                  <c:v>21.02</c:v>
                </c:pt>
                <c:pt idx="3">
                  <c:v>21.03</c:v>
                </c:pt>
                <c:pt idx="4">
                  <c:v>21.04</c:v>
                </c:pt>
                <c:pt idx="5">
                  <c:v>21.05</c:v>
                </c:pt>
                <c:pt idx="6">
                  <c:v>21.06</c:v>
                </c:pt>
                <c:pt idx="7">
                  <c:v>21.07</c:v>
                </c:pt>
                <c:pt idx="8">
                  <c:v>21.08</c:v>
                </c:pt>
                <c:pt idx="9">
                  <c:v>21.09</c:v>
                </c:pt>
                <c:pt idx="10">
                  <c:v>21.1</c:v>
                </c:pt>
                <c:pt idx="11">
                  <c:v>21.11</c:v>
                </c:pt>
                <c:pt idx="12">
                  <c:v>21.12</c:v>
                </c:pt>
                <c:pt idx="13">
                  <c:v>21.13</c:v>
                </c:pt>
                <c:pt idx="14">
                  <c:v>21.14</c:v>
                </c:pt>
                <c:pt idx="15">
                  <c:v>21.15</c:v>
                </c:pt>
                <c:pt idx="16">
                  <c:v>21.16</c:v>
                </c:pt>
                <c:pt idx="17">
                  <c:v>21.17</c:v>
                </c:pt>
                <c:pt idx="18">
                  <c:v>21.18</c:v>
                </c:pt>
                <c:pt idx="19">
                  <c:v>21.19</c:v>
                </c:pt>
                <c:pt idx="20">
                  <c:v>21.2</c:v>
                </c:pt>
                <c:pt idx="21">
                  <c:v>21.21</c:v>
                </c:pt>
                <c:pt idx="22">
                  <c:v>21.22</c:v>
                </c:pt>
                <c:pt idx="23">
                  <c:v>21.23</c:v>
                </c:pt>
                <c:pt idx="24">
                  <c:v>21.24</c:v>
                </c:pt>
                <c:pt idx="25">
                  <c:v>21.25</c:v>
                </c:pt>
                <c:pt idx="26">
                  <c:v>21.26</c:v>
                </c:pt>
                <c:pt idx="27">
                  <c:v>21.2699999999999</c:v>
                </c:pt>
                <c:pt idx="28">
                  <c:v>21.279999999999902</c:v>
                </c:pt>
                <c:pt idx="29">
                  <c:v>21.2899999999999</c:v>
                </c:pt>
                <c:pt idx="30">
                  <c:v>21.299999999999901</c:v>
                </c:pt>
                <c:pt idx="31">
                  <c:v>21.309999999999899</c:v>
                </c:pt>
                <c:pt idx="32">
                  <c:v>21.319999999999901</c:v>
                </c:pt>
                <c:pt idx="33">
                  <c:v>21.329999999999899</c:v>
                </c:pt>
                <c:pt idx="34">
                  <c:v>21.3399999999999</c:v>
                </c:pt>
                <c:pt idx="35">
                  <c:v>21.349999999999898</c:v>
                </c:pt>
                <c:pt idx="36">
                  <c:v>21.3599999999999</c:v>
                </c:pt>
                <c:pt idx="37">
                  <c:v>21.369999999999902</c:v>
                </c:pt>
                <c:pt idx="38">
                  <c:v>21.3799999999999</c:v>
                </c:pt>
                <c:pt idx="39">
                  <c:v>21.389999999999901</c:v>
                </c:pt>
                <c:pt idx="40">
                  <c:v>21.399999999999899</c:v>
                </c:pt>
                <c:pt idx="41">
                  <c:v>21.409999999999901</c:v>
                </c:pt>
                <c:pt idx="42">
                  <c:v>21.419999999999899</c:v>
                </c:pt>
                <c:pt idx="43">
                  <c:v>21.4299999999999</c:v>
                </c:pt>
                <c:pt idx="44">
                  <c:v>21.439999999999898</c:v>
                </c:pt>
                <c:pt idx="45">
                  <c:v>21.4499999999999</c:v>
                </c:pt>
                <c:pt idx="46">
                  <c:v>21.459999999999901</c:v>
                </c:pt>
                <c:pt idx="47">
                  <c:v>21.469999999999899</c:v>
                </c:pt>
                <c:pt idx="48">
                  <c:v>21.479999999999901</c:v>
                </c:pt>
                <c:pt idx="49">
                  <c:v>21.489999999999899</c:v>
                </c:pt>
                <c:pt idx="50">
                  <c:v>21.499999999999901</c:v>
                </c:pt>
                <c:pt idx="51">
                  <c:v>21.509999999999899</c:v>
                </c:pt>
                <c:pt idx="52">
                  <c:v>21.5199999999999</c:v>
                </c:pt>
                <c:pt idx="53">
                  <c:v>21.529999999999902</c:v>
                </c:pt>
                <c:pt idx="54">
                  <c:v>21.5399999999999</c:v>
                </c:pt>
                <c:pt idx="55">
                  <c:v>21.549999999999901</c:v>
                </c:pt>
                <c:pt idx="56">
                  <c:v>21.559999999999899</c:v>
                </c:pt>
                <c:pt idx="57">
                  <c:v>21.569999999999901</c:v>
                </c:pt>
                <c:pt idx="58">
                  <c:v>21.579999999999899</c:v>
                </c:pt>
                <c:pt idx="59">
                  <c:v>21.5899999999999</c:v>
                </c:pt>
                <c:pt idx="60">
                  <c:v>21.599999999999898</c:v>
                </c:pt>
                <c:pt idx="61">
                  <c:v>21.6099999999999</c:v>
                </c:pt>
                <c:pt idx="62">
                  <c:v>21.619999999999902</c:v>
                </c:pt>
                <c:pt idx="63">
                  <c:v>21.6299999999999</c:v>
                </c:pt>
                <c:pt idx="64">
                  <c:v>21.639999999999901</c:v>
                </c:pt>
                <c:pt idx="65">
                  <c:v>21.649999999999899</c:v>
                </c:pt>
                <c:pt idx="66">
                  <c:v>21.659999999999901</c:v>
                </c:pt>
                <c:pt idx="67">
                  <c:v>21.669999999999899</c:v>
                </c:pt>
                <c:pt idx="68">
                  <c:v>21.6799999999999</c:v>
                </c:pt>
                <c:pt idx="69">
                  <c:v>21.689999999999898</c:v>
                </c:pt>
                <c:pt idx="70">
                  <c:v>21.6999999999999</c:v>
                </c:pt>
                <c:pt idx="71">
                  <c:v>21.709999999999901</c:v>
                </c:pt>
                <c:pt idx="72">
                  <c:v>21.719999999999899</c:v>
                </c:pt>
                <c:pt idx="73">
                  <c:v>21.729999999999901</c:v>
                </c:pt>
                <c:pt idx="74">
                  <c:v>21.739999999999899</c:v>
                </c:pt>
                <c:pt idx="75">
                  <c:v>21.749999999999901</c:v>
                </c:pt>
                <c:pt idx="76">
                  <c:v>21.759999999999899</c:v>
                </c:pt>
                <c:pt idx="77">
                  <c:v>21.7699999999999</c:v>
                </c:pt>
                <c:pt idx="78">
                  <c:v>21.779999999999799</c:v>
                </c:pt>
                <c:pt idx="79">
                  <c:v>21.7899999999998</c:v>
                </c:pt>
                <c:pt idx="80">
                  <c:v>21.799999999999802</c:v>
                </c:pt>
                <c:pt idx="81">
                  <c:v>21.8099999999998</c:v>
                </c:pt>
                <c:pt idx="82">
                  <c:v>21.819999999999801</c:v>
                </c:pt>
                <c:pt idx="83">
                  <c:v>21.829999999999799</c:v>
                </c:pt>
                <c:pt idx="84">
                  <c:v>21.839999999999801</c:v>
                </c:pt>
                <c:pt idx="85">
                  <c:v>21.849999999999799</c:v>
                </c:pt>
                <c:pt idx="86">
                  <c:v>21.8599999999998</c:v>
                </c:pt>
                <c:pt idx="87">
                  <c:v>21.869999999999798</c:v>
                </c:pt>
                <c:pt idx="88">
                  <c:v>21.8799999999998</c:v>
                </c:pt>
                <c:pt idx="89">
                  <c:v>21.889999999999802</c:v>
                </c:pt>
              </c:numCache>
            </c:numRef>
          </c:xVal>
          <c:yVal>
            <c:numRef>
              <c:f>'Problem2_Grafik Yöntem'!$C$2:$C$92</c:f>
              <c:numCache>
                <c:formatCode>General</c:formatCode>
                <c:ptCount val="91"/>
                <c:pt idx="0">
                  <c:v>-3.7619721126909589E-2</c:v>
                </c:pt>
                <c:pt idx="1">
                  <c:v>-3.6806983950869565E-2</c:v>
                </c:pt>
                <c:pt idx="2">
                  <c:v>-3.5994236187932405E-2</c:v>
                </c:pt>
                <c:pt idx="3">
                  <c:v>-3.5181477806237371E-2</c:v>
                </c:pt>
                <c:pt idx="4">
                  <c:v>-3.4368708773937051E-2</c:v>
                </c:pt>
                <c:pt idx="5">
                  <c:v>-3.3555929059186251E-2</c:v>
                </c:pt>
                <c:pt idx="6">
                  <c:v>-3.2743138630149105E-2</c:v>
                </c:pt>
                <c:pt idx="7">
                  <c:v>-3.1930337454998181E-2</c:v>
                </c:pt>
                <c:pt idx="8">
                  <c:v>-3.1117525501914045E-2</c:v>
                </c:pt>
                <c:pt idx="9">
                  <c:v>-3.0304702739079925E-2</c:v>
                </c:pt>
                <c:pt idx="10">
                  <c:v>-2.949186913469326E-2</c:v>
                </c:pt>
                <c:pt idx="11">
                  <c:v>-2.8679024656954599E-2</c:v>
                </c:pt>
                <c:pt idx="12">
                  <c:v>-2.7866169274072483E-2</c:v>
                </c:pt>
                <c:pt idx="13">
                  <c:v>-2.705330295426478E-2</c:v>
                </c:pt>
                <c:pt idx="14">
                  <c:v>-2.6240425665755573E-2</c:v>
                </c:pt>
                <c:pt idx="15">
                  <c:v>-2.5427537376774723E-2</c:v>
                </c:pt>
                <c:pt idx="16">
                  <c:v>-2.4614638055563631E-2</c:v>
                </c:pt>
                <c:pt idx="17">
                  <c:v>-2.3801727670368145E-2</c:v>
                </c:pt>
                <c:pt idx="18">
                  <c:v>-2.2988806189442546E-2</c:v>
                </c:pt>
                <c:pt idx="19">
                  <c:v>-2.2175873581048666E-2</c:v>
                </c:pt>
                <c:pt idx="20">
                  <c:v>-2.1362929813456333E-2</c:v>
                </c:pt>
                <c:pt idx="21">
                  <c:v>-2.0549974854941144E-2</c:v>
                </c:pt>
                <c:pt idx="22">
                  <c:v>-1.9737008673788026E-2</c:v>
                </c:pt>
                <c:pt idx="23">
                  <c:v>-1.8924031238289007E-2</c:v>
                </c:pt>
                <c:pt idx="24">
                  <c:v>-1.8111042516743669E-2</c:v>
                </c:pt>
                <c:pt idx="25">
                  <c:v>-1.7298042477458253E-2</c:v>
                </c:pt>
                <c:pt idx="26">
                  <c:v>-1.6485031088747881E-2</c:v>
                </c:pt>
                <c:pt idx="27">
                  <c:v>-1.5672008318941888E-2</c:v>
                </c:pt>
                <c:pt idx="28">
                  <c:v>-1.4858974136354952E-2</c:v>
                </c:pt>
                <c:pt idx="29">
                  <c:v>-1.4045928509332395E-2</c:v>
                </c:pt>
                <c:pt idx="30">
                  <c:v>-1.3232871406216873E-2</c:v>
                </c:pt>
                <c:pt idx="31">
                  <c:v>-1.2419802795363921E-2</c:v>
                </c:pt>
                <c:pt idx="32">
                  <c:v>-1.1606722645130851E-2</c:v>
                </c:pt>
                <c:pt idx="33">
                  <c:v>-1.0793630923885189E-2</c:v>
                </c:pt>
                <c:pt idx="34">
                  <c:v>-9.9805276000033416E-3</c:v>
                </c:pt>
                <c:pt idx="35">
                  <c:v>-9.1674126418679336E-3</c:v>
                </c:pt>
                <c:pt idx="36">
                  <c:v>-8.3542860178678069E-3</c:v>
                </c:pt>
                <c:pt idx="37">
                  <c:v>-7.5411476964020174E-3</c:v>
                </c:pt>
                <c:pt idx="38">
                  <c:v>-6.7279976458758384E-3</c:v>
                </c:pt>
                <c:pt idx="39">
                  <c:v>-5.9148358347025365E-3</c:v>
                </c:pt>
                <c:pt idx="40">
                  <c:v>-5.1016622313011517E-3</c:v>
                </c:pt>
                <c:pt idx="41">
                  <c:v>-4.2884768041018262E-3</c:v>
                </c:pt>
                <c:pt idx="42">
                  <c:v>-3.4752795215395871E-3</c:v>
                </c:pt>
                <c:pt idx="43">
                  <c:v>-2.6620703520574551E-3</c:v>
                </c:pt>
                <c:pt idx="44">
                  <c:v>-1.848849264108221E-3</c:v>
                </c:pt>
                <c:pt idx="45">
                  <c:v>-1.0356162261491164E-3</c:v>
                </c:pt>
                <c:pt idx="46">
                  <c:v>-2.2237120664669874E-4</c:v>
                </c:pt>
                <c:pt idx="47">
                  <c:v>5.9088582592448091E-4</c:v>
                </c:pt>
                <c:pt idx="48">
                  <c:v>1.404154903082766E-3</c:v>
                </c:pt>
                <c:pt idx="49">
                  <c:v>2.2174360563393947E-3</c:v>
                </c:pt>
                <c:pt idx="50">
                  <c:v>3.0307293171967231E-3</c:v>
                </c:pt>
                <c:pt idx="51">
                  <c:v>3.8440347171508904E-3</c:v>
                </c:pt>
                <c:pt idx="52">
                  <c:v>4.6573522876887097E-3</c:v>
                </c:pt>
                <c:pt idx="53">
                  <c:v>5.4706820602912209E-3</c:v>
                </c:pt>
                <c:pt idx="54">
                  <c:v>6.2840240664292502E-3</c:v>
                </c:pt>
                <c:pt idx="55">
                  <c:v>7.0973783375696264E-3</c:v>
                </c:pt>
                <c:pt idx="56">
                  <c:v>7.9107449051676326E-3</c:v>
                </c:pt>
                <c:pt idx="57">
                  <c:v>8.7241238006732225E-3</c:v>
                </c:pt>
                <c:pt idx="58">
                  <c:v>9.537515055527912E-3</c:v>
                </c:pt>
                <c:pt idx="59">
                  <c:v>1.0350918701165668E-2</c:v>
                </c:pt>
                <c:pt idx="60">
                  <c:v>1.1164334769012463E-2</c:v>
                </c:pt>
                <c:pt idx="61">
                  <c:v>1.1977763290487609E-2</c:v>
                </c:pt>
                <c:pt idx="62">
                  <c:v>1.2791204297001535E-2</c:v>
                </c:pt>
                <c:pt idx="63">
                  <c:v>1.3604657819957566E-2</c:v>
                </c:pt>
                <c:pt idx="64">
                  <c:v>1.4418123890750589E-2</c:v>
                </c:pt>
                <c:pt idx="65">
                  <c:v>1.5231602540767497E-2</c:v>
                </c:pt>
                <c:pt idx="66">
                  <c:v>1.6045093801391186E-2</c:v>
                </c:pt>
                <c:pt idx="67">
                  <c:v>1.6858597703991229E-2</c:v>
                </c:pt>
                <c:pt idx="68">
                  <c:v>1.7672114279932316E-2</c:v>
                </c:pt>
                <c:pt idx="69">
                  <c:v>1.8485643560572029E-2</c:v>
                </c:pt>
                <c:pt idx="70">
                  <c:v>1.9299185577259514E-2</c:v>
                </c:pt>
                <c:pt idx="71">
                  <c:v>2.0112740361335035E-2</c:v>
                </c:pt>
                <c:pt idx="72">
                  <c:v>2.0926307944133526E-2</c:v>
                </c:pt>
                <c:pt idx="73">
                  <c:v>2.1739888356979264E-2</c:v>
                </c:pt>
                <c:pt idx="74">
                  <c:v>2.2553481631190309E-2</c:v>
                </c:pt>
                <c:pt idx="75">
                  <c:v>2.3367087798078057E-2</c:v>
                </c:pt>
                <c:pt idx="76">
                  <c:v>2.4180706888944137E-2</c:v>
                </c:pt>
                <c:pt idx="77">
                  <c:v>2.4994338935083515E-2</c:v>
                </c:pt>
                <c:pt idx="78">
                  <c:v>2.580798396777384E-2</c:v>
                </c:pt>
                <c:pt idx="79">
                  <c:v>2.6621642018312297E-2</c:v>
                </c:pt>
                <c:pt idx="80">
                  <c:v>2.7435313117960547E-2</c:v>
                </c:pt>
                <c:pt idx="81">
                  <c:v>2.824899729798247E-2</c:v>
                </c:pt>
                <c:pt idx="82">
                  <c:v>2.9062694589634397E-2</c:v>
                </c:pt>
                <c:pt idx="83">
                  <c:v>2.9876405024163333E-2</c:v>
                </c:pt>
                <c:pt idx="84">
                  <c:v>3.0690128632809177E-2</c:v>
                </c:pt>
                <c:pt idx="85">
                  <c:v>3.1503865446805168E-2</c:v>
                </c:pt>
                <c:pt idx="86">
                  <c:v>3.2317615497375662E-2</c:v>
                </c:pt>
                <c:pt idx="87">
                  <c:v>3.3131378815735246E-2</c:v>
                </c:pt>
                <c:pt idx="88">
                  <c:v>3.3945155433095842E-2</c:v>
                </c:pt>
                <c:pt idx="89">
                  <c:v>3.4758945380655604E-2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9B-43E3-99FD-0251E7894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205104"/>
        <c:axId val="704200008"/>
      </c:scatterChart>
      <c:valAx>
        <c:axId val="70420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x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04200008"/>
        <c:crosses val="autoZero"/>
        <c:crossBetween val="midCat"/>
      </c:valAx>
      <c:valAx>
        <c:axId val="70420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f(x)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0420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133349</xdr:rowOff>
    </xdr:from>
    <xdr:to>
      <xdr:col>9</xdr:col>
      <xdr:colOff>171450</xdr:colOff>
      <xdr:row>12</xdr:row>
      <xdr:rowOff>209549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91"/>
  <sheetViews>
    <sheetView tabSelected="1" workbookViewId="0">
      <selection activeCell="C2" sqref="C2"/>
    </sheetView>
  </sheetViews>
  <sheetFormatPr defaultRowHeight="23.25" x14ac:dyDescent="0.35"/>
  <cols>
    <col min="1" max="1" width="12.5703125" style="2" customWidth="1"/>
    <col min="2" max="2" width="9.140625" style="2"/>
    <col min="3" max="3" width="12.5703125" style="2" bestFit="1" customWidth="1"/>
    <col min="4" max="16384" width="9.140625" style="2"/>
  </cols>
  <sheetData>
    <row r="1" spans="1:3" ht="24.95" customHeight="1" x14ac:dyDescent="0.35">
      <c r="A1" s="1" t="s">
        <v>10</v>
      </c>
      <c r="B1" s="1" t="s">
        <v>11</v>
      </c>
      <c r="C1" s="2" t="s">
        <v>1</v>
      </c>
    </row>
    <row r="2" spans="1:3" x14ac:dyDescent="0.35">
      <c r="A2" s="2">
        <v>21</v>
      </c>
      <c r="B2" s="2">
        <f>PI()*A2/180</f>
        <v>0.36651914291880922</v>
      </c>
      <c r="C2" s="2">
        <f>(TAN(B2)*5-9.81*5^2/(2*10^2*COS(B2)^2))-3.05+2.5</f>
        <v>-3.7619721126909589E-2</v>
      </c>
    </row>
    <row r="3" spans="1:3" x14ac:dyDescent="0.35">
      <c r="A3" s="2">
        <v>21.01</v>
      </c>
      <c r="B3" s="2">
        <f t="shared" ref="B3:B66" si="0">PI()*A3/180</f>
        <v>0.36669367584400864</v>
      </c>
      <c r="C3" s="2">
        <f t="shared" ref="C3:C66" si="1">(TAN(B3)*5-9.81*5^2/(2*10^2*COS(B3)^2))-3.05+2.5</f>
        <v>-3.6806983950869565E-2</v>
      </c>
    </row>
    <row r="4" spans="1:3" x14ac:dyDescent="0.35">
      <c r="A4" s="2">
        <v>21.02</v>
      </c>
      <c r="B4" s="2">
        <f t="shared" si="0"/>
        <v>0.366868208769208</v>
      </c>
      <c r="C4" s="2">
        <f t="shared" si="1"/>
        <v>-3.5994236187932405E-2</v>
      </c>
    </row>
    <row r="5" spans="1:3" x14ac:dyDescent="0.35">
      <c r="A5" s="2">
        <v>21.03</v>
      </c>
      <c r="B5" s="2">
        <f t="shared" si="0"/>
        <v>0.36704274169440754</v>
      </c>
      <c r="C5" s="2">
        <f t="shared" si="1"/>
        <v>-3.5181477806237371E-2</v>
      </c>
    </row>
    <row r="6" spans="1:3" x14ac:dyDescent="0.35">
      <c r="A6" s="2">
        <v>21.04</v>
      </c>
      <c r="B6" s="2">
        <f t="shared" si="0"/>
        <v>0.3672172746196069</v>
      </c>
      <c r="C6" s="2">
        <f t="shared" si="1"/>
        <v>-3.4368708773937051E-2</v>
      </c>
    </row>
    <row r="7" spans="1:3" x14ac:dyDescent="0.35">
      <c r="A7" s="2">
        <v>21.05</v>
      </c>
      <c r="B7" s="2">
        <f t="shared" si="0"/>
        <v>0.36739180754480633</v>
      </c>
      <c r="C7" s="2">
        <f t="shared" si="1"/>
        <v>-3.3555929059186251E-2</v>
      </c>
    </row>
    <row r="8" spans="1:3" x14ac:dyDescent="0.35">
      <c r="A8" s="2">
        <v>21.06</v>
      </c>
      <c r="B8" s="2">
        <f t="shared" si="0"/>
        <v>0.3675663404700058</v>
      </c>
      <c r="C8" s="2">
        <f t="shared" si="1"/>
        <v>-3.2743138630149105E-2</v>
      </c>
    </row>
    <row r="9" spans="1:3" x14ac:dyDescent="0.35">
      <c r="A9" s="2">
        <v>21.07</v>
      </c>
      <c r="B9" s="2">
        <f t="shared" si="0"/>
        <v>0.36774087339520523</v>
      </c>
      <c r="C9" s="2">
        <f t="shared" si="1"/>
        <v>-3.1930337454998181E-2</v>
      </c>
    </row>
    <row r="10" spans="1:3" x14ac:dyDescent="0.35">
      <c r="A10" s="2">
        <v>21.08</v>
      </c>
      <c r="B10" s="2">
        <f t="shared" si="0"/>
        <v>0.36791540632040459</v>
      </c>
      <c r="C10" s="2">
        <f t="shared" si="1"/>
        <v>-3.1117525501914045E-2</v>
      </c>
    </row>
    <row r="11" spans="1:3" x14ac:dyDescent="0.35">
      <c r="A11" s="2">
        <v>21.09</v>
      </c>
      <c r="B11" s="2">
        <f t="shared" si="0"/>
        <v>0.36808993924560413</v>
      </c>
      <c r="C11" s="2">
        <f t="shared" si="1"/>
        <v>-3.0304702739079925E-2</v>
      </c>
    </row>
    <row r="12" spans="1:3" x14ac:dyDescent="0.35">
      <c r="A12" s="2">
        <v>21.1</v>
      </c>
      <c r="B12" s="2">
        <f t="shared" si="0"/>
        <v>0.36826447217080355</v>
      </c>
      <c r="C12" s="2">
        <f t="shared" si="1"/>
        <v>-2.949186913469326E-2</v>
      </c>
    </row>
    <row r="13" spans="1:3" x14ac:dyDescent="0.35">
      <c r="A13" s="2">
        <v>21.11</v>
      </c>
      <c r="B13" s="2">
        <f t="shared" si="0"/>
        <v>0.36843900509600291</v>
      </c>
      <c r="C13" s="2">
        <f t="shared" si="1"/>
        <v>-2.8679024656954599E-2</v>
      </c>
    </row>
    <row r="14" spans="1:3" x14ac:dyDescent="0.35">
      <c r="A14" s="2">
        <v>21.12</v>
      </c>
      <c r="B14" s="2">
        <f t="shared" si="0"/>
        <v>0.36861353802120245</v>
      </c>
      <c r="C14" s="2">
        <f t="shared" si="1"/>
        <v>-2.7866169274072483E-2</v>
      </c>
    </row>
    <row r="15" spans="1:3" x14ac:dyDescent="0.35">
      <c r="A15" s="2">
        <v>21.13</v>
      </c>
      <c r="B15" s="2">
        <f t="shared" si="0"/>
        <v>0.36878807094640181</v>
      </c>
      <c r="C15" s="2">
        <f t="shared" si="1"/>
        <v>-2.705330295426478E-2</v>
      </c>
    </row>
    <row r="16" spans="1:3" x14ac:dyDescent="0.35">
      <c r="A16" s="2">
        <v>21.14</v>
      </c>
      <c r="B16" s="2">
        <f t="shared" si="0"/>
        <v>0.36896260387160124</v>
      </c>
      <c r="C16" s="2">
        <f t="shared" si="1"/>
        <v>-2.6240425665755573E-2</v>
      </c>
    </row>
    <row r="17" spans="1:3" x14ac:dyDescent="0.35">
      <c r="A17" s="2">
        <v>21.15</v>
      </c>
      <c r="B17" s="2">
        <f t="shared" si="0"/>
        <v>0.36913713679680071</v>
      </c>
      <c r="C17" s="2">
        <f t="shared" si="1"/>
        <v>-2.5427537376774723E-2</v>
      </c>
    </row>
    <row r="18" spans="1:3" x14ac:dyDescent="0.35">
      <c r="A18" s="2">
        <v>21.16</v>
      </c>
      <c r="B18" s="2">
        <f t="shared" si="0"/>
        <v>0.36931166972200014</v>
      </c>
      <c r="C18" s="2">
        <f t="shared" si="1"/>
        <v>-2.4614638055563631E-2</v>
      </c>
    </row>
    <row r="19" spans="1:3" x14ac:dyDescent="0.35">
      <c r="A19" s="2">
        <v>21.17</v>
      </c>
      <c r="B19" s="2">
        <f t="shared" si="0"/>
        <v>0.36948620264719956</v>
      </c>
      <c r="C19" s="2">
        <f t="shared" si="1"/>
        <v>-2.3801727670368145E-2</v>
      </c>
    </row>
    <row r="20" spans="1:3" x14ac:dyDescent="0.35">
      <c r="A20" s="2">
        <v>21.18</v>
      </c>
      <c r="B20" s="2">
        <f t="shared" si="0"/>
        <v>0.36966073557239904</v>
      </c>
      <c r="C20" s="2">
        <f t="shared" si="1"/>
        <v>-2.2988806189442546E-2</v>
      </c>
    </row>
    <row r="21" spans="1:3" x14ac:dyDescent="0.35">
      <c r="A21" s="2">
        <v>21.19</v>
      </c>
      <c r="B21" s="2">
        <f t="shared" si="0"/>
        <v>0.36983526849759846</v>
      </c>
      <c r="C21" s="2">
        <f t="shared" si="1"/>
        <v>-2.2175873581048666E-2</v>
      </c>
    </row>
    <row r="22" spans="1:3" x14ac:dyDescent="0.35">
      <c r="A22" s="2">
        <v>21.2</v>
      </c>
      <c r="B22" s="2">
        <f t="shared" si="0"/>
        <v>0.37000980142279782</v>
      </c>
      <c r="C22" s="2">
        <f t="shared" si="1"/>
        <v>-2.1362929813456333E-2</v>
      </c>
    </row>
    <row r="23" spans="1:3" x14ac:dyDescent="0.35">
      <c r="A23" s="2">
        <v>21.21</v>
      </c>
      <c r="B23" s="2">
        <f t="shared" si="0"/>
        <v>0.37018433434799736</v>
      </c>
      <c r="C23" s="2">
        <f t="shared" si="1"/>
        <v>-2.0549974854941144E-2</v>
      </c>
    </row>
    <row r="24" spans="1:3" x14ac:dyDescent="0.35">
      <c r="A24" s="2">
        <v>21.22</v>
      </c>
      <c r="B24" s="2">
        <f t="shared" si="0"/>
        <v>0.37035886727319672</v>
      </c>
      <c r="C24" s="2">
        <f t="shared" si="1"/>
        <v>-1.9737008673788026E-2</v>
      </c>
    </row>
    <row r="25" spans="1:3" x14ac:dyDescent="0.35">
      <c r="A25" s="2">
        <v>21.23</v>
      </c>
      <c r="B25" s="2">
        <f t="shared" si="0"/>
        <v>0.37053340019839615</v>
      </c>
      <c r="C25" s="2">
        <f t="shared" si="1"/>
        <v>-1.8924031238289007E-2</v>
      </c>
    </row>
    <row r="26" spans="1:3" x14ac:dyDescent="0.35">
      <c r="A26" s="2">
        <v>21.24</v>
      </c>
      <c r="B26" s="2">
        <f t="shared" si="0"/>
        <v>0.37070793312359557</v>
      </c>
      <c r="C26" s="2">
        <f t="shared" si="1"/>
        <v>-1.8111042516743669E-2</v>
      </c>
    </row>
    <row r="27" spans="1:3" x14ac:dyDescent="0.35">
      <c r="A27" s="2">
        <v>21.25</v>
      </c>
      <c r="B27" s="2">
        <f t="shared" si="0"/>
        <v>0.37088246604879505</v>
      </c>
      <c r="C27" s="2">
        <f t="shared" si="1"/>
        <v>-1.7298042477458253E-2</v>
      </c>
    </row>
    <row r="28" spans="1:3" x14ac:dyDescent="0.35">
      <c r="A28" s="2">
        <v>21.26</v>
      </c>
      <c r="B28" s="2">
        <f t="shared" si="0"/>
        <v>0.37105699897399447</v>
      </c>
      <c r="C28" s="2">
        <f t="shared" si="1"/>
        <v>-1.6485031088747881E-2</v>
      </c>
    </row>
    <row r="29" spans="1:3" x14ac:dyDescent="0.35">
      <c r="A29" s="2">
        <v>21.2699999999999</v>
      </c>
      <c r="B29" s="2">
        <f t="shared" si="0"/>
        <v>0.37123153189919217</v>
      </c>
      <c r="C29" s="2">
        <f t="shared" si="1"/>
        <v>-1.5672008318941888E-2</v>
      </c>
    </row>
    <row r="30" spans="1:3" x14ac:dyDescent="0.35">
      <c r="A30" s="2">
        <v>21.279999999999902</v>
      </c>
      <c r="B30" s="2">
        <f t="shared" si="0"/>
        <v>0.37140606482439159</v>
      </c>
      <c r="C30" s="2">
        <f t="shared" si="1"/>
        <v>-1.4858974136354952E-2</v>
      </c>
    </row>
    <row r="31" spans="1:3" x14ac:dyDescent="0.35">
      <c r="A31" s="2">
        <v>21.2899999999999</v>
      </c>
      <c r="B31" s="2">
        <f t="shared" si="0"/>
        <v>0.37158059774959096</v>
      </c>
      <c r="C31" s="2">
        <f t="shared" si="1"/>
        <v>-1.4045928509332395E-2</v>
      </c>
    </row>
    <row r="32" spans="1:3" x14ac:dyDescent="0.35">
      <c r="A32" s="2">
        <v>21.299999999999901</v>
      </c>
      <c r="B32" s="2">
        <f t="shared" si="0"/>
        <v>0.37175513067479049</v>
      </c>
      <c r="C32" s="2">
        <f t="shared" si="1"/>
        <v>-1.3232871406216873E-2</v>
      </c>
    </row>
    <row r="33" spans="1:3" x14ac:dyDescent="0.35">
      <c r="A33" s="2">
        <v>21.309999999999899</v>
      </c>
      <c r="B33" s="2">
        <f t="shared" si="0"/>
        <v>0.37192966359998986</v>
      </c>
      <c r="C33" s="2">
        <f t="shared" si="1"/>
        <v>-1.2419802795363921E-2</v>
      </c>
    </row>
    <row r="34" spans="1:3" x14ac:dyDescent="0.35">
      <c r="A34" s="2">
        <v>21.319999999999901</v>
      </c>
      <c r="B34" s="2">
        <f t="shared" si="0"/>
        <v>0.37210419652518928</v>
      </c>
      <c r="C34" s="2">
        <f t="shared" si="1"/>
        <v>-1.1606722645130851E-2</v>
      </c>
    </row>
    <row r="35" spans="1:3" x14ac:dyDescent="0.35">
      <c r="A35" s="2">
        <v>21.329999999999899</v>
      </c>
      <c r="B35" s="2">
        <f t="shared" si="0"/>
        <v>0.37227872945038876</v>
      </c>
      <c r="C35" s="2">
        <f t="shared" si="1"/>
        <v>-1.0793630923885189E-2</v>
      </c>
    </row>
    <row r="36" spans="1:3" x14ac:dyDescent="0.35">
      <c r="A36" s="2">
        <v>21.3399999999999</v>
      </c>
      <c r="B36" s="2">
        <f t="shared" si="0"/>
        <v>0.37245326237558818</v>
      </c>
      <c r="C36" s="2">
        <f t="shared" si="1"/>
        <v>-9.9805276000033416E-3</v>
      </c>
    </row>
    <row r="37" spans="1:3" x14ac:dyDescent="0.35">
      <c r="A37" s="2">
        <v>21.349999999999898</v>
      </c>
      <c r="B37" s="2">
        <f t="shared" si="0"/>
        <v>0.37262779530078755</v>
      </c>
      <c r="C37" s="2">
        <f t="shared" si="1"/>
        <v>-9.1674126418679336E-3</v>
      </c>
    </row>
    <row r="38" spans="1:3" x14ac:dyDescent="0.35">
      <c r="A38" s="2">
        <v>21.3599999999999</v>
      </c>
      <c r="B38" s="2">
        <f t="shared" si="0"/>
        <v>0.37280232822598708</v>
      </c>
      <c r="C38" s="2">
        <f t="shared" si="1"/>
        <v>-8.3542860178678069E-3</v>
      </c>
    </row>
    <row r="39" spans="1:3" x14ac:dyDescent="0.35">
      <c r="A39" s="2">
        <v>21.369999999999902</v>
      </c>
      <c r="B39" s="2">
        <f t="shared" si="0"/>
        <v>0.3729768611511865</v>
      </c>
      <c r="C39" s="2">
        <f t="shared" si="1"/>
        <v>-7.5411476964020174E-3</v>
      </c>
    </row>
    <row r="40" spans="1:3" x14ac:dyDescent="0.35">
      <c r="A40" s="2">
        <v>21.3799999999999</v>
      </c>
      <c r="B40" s="2">
        <f t="shared" si="0"/>
        <v>0.37315139407638587</v>
      </c>
      <c r="C40" s="2">
        <f t="shared" si="1"/>
        <v>-6.7279976458758384E-3</v>
      </c>
    </row>
    <row r="41" spans="1:3" x14ac:dyDescent="0.35">
      <c r="A41" s="2">
        <v>21.389999999999901</v>
      </c>
      <c r="B41" s="2">
        <f t="shared" si="0"/>
        <v>0.37332592700158529</v>
      </c>
      <c r="C41" s="2">
        <f t="shared" si="1"/>
        <v>-5.9148358347025365E-3</v>
      </c>
    </row>
    <row r="42" spans="1:3" x14ac:dyDescent="0.35">
      <c r="A42" s="2">
        <v>21.399999999999899</v>
      </c>
      <c r="B42" s="2">
        <f t="shared" si="0"/>
        <v>0.37350045992678477</v>
      </c>
      <c r="C42" s="2">
        <f t="shared" si="1"/>
        <v>-5.1016622313011517E-3</v>
      </c>
    </row>
    <row r="43" spans="1:3" x14ac:dyDescent="0.35">
      <c r="A43" s="2">
        <v>21.409999999999901</v>
      </c>
      <c r="B43" s="2">
        <f t="shared" si="0"/>
        <v>0.37367499285198419</v>
      </c>
      <c r="C43" s="2">
        <f t="shared" si="1"/>
        <v>-4.2884768041018262E-3</v>
      </c>
    </row>
    <row r="44" spans="1:3" x14ac:dyDescent="0.35">
      <c r="A44" s="2">
        <v>21.419999999999899</v>
      </c>
      <c r="B44" s="2">
        <f t="shared" si="0"/>
        <v>0.37384952577718367</v>
      </c>
      <c r="C44" s="2">
        <f t="shared" si="1"/>
        <v>-3.4752795215395871E-3</v>
      </c>
    </row>
    <row r="45" spans="1:3" x14ac:dyDescent="0.35">
      <c r="A45" s="2">
        <v>21.4299999999999</v>
      </c>
      <c r="B45" s="2">
        <f t="shared" si="0"/>
        <v>0.37402405870238309</v>
      </c>
      <c r="C45" s="2">
        <f t="shared" si="1"/>
        <v>-2.6620703520574551E-3</v>
      </c>
    </row>
    <row r="46" spans="1:3" x14ac:dyDescent="0.35">
      <c r="A46" s="2">
        <v>21.439999999999898</v>
      </c>
      <c r="B46" s="2">
        <f t="shared" si="0"/>
        <v>0.37419859162758246</v>
      </c>
      <c r="C46" s="2">
        <f t="shared" si="1"/>
        <v>-1.848849264108221E-3</v>
      </c>
    </row>
    <row r="47" spans="1:3" x14ac:dyDescent="0.35">
      <c r="A47" s="2">
        <v>21.4499999999999</v>
      </c>
      <c r="B47" s="2">
        <f t="shared" si="0"/>
        <v>0.37437312455278199</v>
      </c>
      <c r="C47" s="2">
        <f t="shared" si="1"/>
        <v>-1.0356162261491164E-3</v>
      </c>
    </row>
    <row r="48" spans="1:3" x14ac:dyDescent="0.35">
      <c r="A48" s="2">
        <v>21.459999999999901</v>
      </c>
      <c r="B48" s="2">
        <f t="shared" si="0"/>
        <v>0.37454765747798141</v>
      </c>
      <c r="C48" s="2">
        <f t="shared" si="1"/>
        <v>-2.2237120664669874E-4</v>
      </c>
    </row>
    <row r="49" spans="1:3" x14ac:dyDescent="0.35">
      <c r="A49" s="2">
        <v>21.469999999999899</v>
      </c>
      <c r="B49" s="2">
        <f t="shared" si="0"/>
        <v>0.37472219040318078</v>
      </c>
      <c r="C49" s="2">
        <f t="shared" si="1"/>
        <v>5.9088582592448091E-4</v>
      </c>
    </row>
    <row r="50" spans="1:3" x14ac:dyDescent="0.35">
      <c r="A50" s="2">
        <v>21.479999999999901</v>
      </c>
      <c r="B50" s="2">
        <f t="shared" si="0"/>
        <v>0.3748967233283802</v>
      </c>
      <c r="C50" s="2">
        <f t="shared" si="1"/>
        <v>1.404154903082766E-3</v>
      </c>
    </row>
    <row r="51" spans="1:3" x14ac:dyDescent="0.35">
      <c r="A51" s="2">
        <v>21.489999999999899</v>
      </c>
      <c r="B51" s="2">
        <f t="shared" si="0"/>
        <v>0.37507125625357968</v>
      </c>
      <c r="C51" s="2">
        <f t="shared" si="1"/>
        <v>2.2174360563393947E-3</v>
      </c>
    </row>
    <row r="52" spans="1:3" x14ac:dyDescent="0.35">
      <c r="A52" s="2">
        <v>21.499999999999901</v>
      </c>
      <c r="B52" s="2">
        <f t="shared" si="0"/>
        <v>0.3752457891787791</v>
      </c>
      <c r="C52" s="2">
        <f t="shared" si="1"/>
        <v>3.0307293171967231E-3</v>
      </c>
    </row>
    <row r="53" spans="1:3" x14ac:dyDescent="0.35">
      <c r="A53" s="2">
        <v>21.509999999999899</v>
      </c>
      <c r="B53" s="2">
        <f t="shared" si="0"/>
        <v>0.37542032210397852</v>
      </c>
      <c r="C53" s="2">
        <f t="shared" si="1"/>
        <v>3.8440347171508904E-3</v>
      </c>
    </row>
    <row r="54" spans="1:3" x14ac:dyDescent="0.35">
      <c r="A54" s="2">
        <v>21.5199999999999</v>
      </c>
      <c r="B54" s="2">
        <f t="shared" si="0"/>
        <v>0.375594855029178</v>
      </c>
      <c r="C54" s="2">
        <f t="shared" si="1"/>
        <v>4.6573522876887097E-3</v>
      </c>
    </row>
    <row r="55" spans="1:3" x14ac:dyDescent="0.35">
      <c r="A55" s="2">
        <v>21.529999999999902</v>
      </c>
      <c r="B55" s="2">
        <f t="shared" si="0"/>
        <v>0.37576938795437742</v>
      </c>
      <c r="C55" s="2">
        <f t="shared" si="1"/>
        <v>5.4706820602912209E-3</v>
      </c>
    </row>
    <row r="56" spans="1:3" x14ac:dyDescent="0.35">
      <c r="A56" s="2">
        <v>21.5399999999999</v>
      </c>
      <c r="B56" s="2">
        <f t="shared" si="0"/>
        <v>0.37594392087957679</v>
      </c>
      <c r="C56" s="2">
        <f t="shared" si="1"/>
        <v>6.2840240664292502E-3</v>
      </c>
    </row>
    <row r="57" spans="1:3" x14ac:dyDescent="0.35">
      <c r="A57" s="2">
        <v>21.549999999999901</v>
      </c>
      <c r="B57" s="2">
        <f t="shared" si="0"/>
        <v>0.37611845380477632</v>
      </c>
      <c r="C57" s="2">
        <f t="shared" si="1"/>
        <v>7.0973783375696264E-3</v>
      </c>
    </row>
    <row r="58" spans="1:3" x14ac:dyDescent="0.35">
      <c r="A58" s="2">
        <v>21.559999999999899</v>
      </c>
      <c r="B58" s="2">
        <f t="shared" si="0"/>
        <v>0.37629298672997569</v>
      </c>
      <c r="C58" s="2">
        <f t="shared" si="1"/>
        <v>7.9107449051676326E-3</v>
      </c>
    </row>
    <row r="59" spans="1:3" x14ac:dyDescent="0.35">
      <c r="A59" s="2">
        <v>21.569999999999901</v>
      </c>
      <c r="B59" s="2">
        <f t="shared" si="0"/>
        <v>0.37646751965517511</v>
      </c>
      <c r="C59" s="2">
        <f t="shared" si="1"/>
        <v>8.7241238006732225E-3</v>
      </c>
    </row>
    <row r="60" spans="1:3" x14ac:dyDescent="0.35">
      <c r="A60" s="2">
        <v>21.579999999999899</v>
      </c>
      <c r="B60" s="2">
        <f t="shared" si="0"/>
        <v>0.37664205258037453</v>
      </c>
      <c r="C60" s="2">
        <f t="shared" si="1"/>
        <v>9.537515055527912E-3</v>
      </c>
    </row>
    <row r="61" spans="1:3" x14ac:dyDescent="0.35">
      <c r="A61" s="2">
        <v>21.5899999999999</v>
      </c>
      <c r="B61" s="2">
        <f t="shared" si="0"/>
        <v>0.37681658550557401</v>
      </c>
      <c r="C61" s="2">
        <f t="shared" si="1"/>
        <v>1.0350918701165668E-2</v>
      </c>
    </row>
    <row r="62" spans="1:3" x14ac:dyDescent="0.35">
      <c r="A62" s="2">
        <v>21.599999999999898</v>
      </c>
      <c r="B62" s="2">
        <f t="shared" si="0"/>
        <v>0.37699111843077343</v>
      </c>
      <c r="C62" s="2">
        <f t="shared" si="1"/>
        <v>1.1164334769012463E-2</v>
      </c>
    </row>
    <row r="63" spans="1:3" x14ac:dyDescent="0.35">
      <c r="A63" s="2">
        <v>21.6099999999999</v>
      </c>
      <c r="B63" s="2">
        <f t="shared" si="0"/>
        <v>0.37716565135597285</v>
      </c>
      <c r="C63" s="2">
        <f t="shared" si="1"/>
        <v>1.1977763290487609E-2</v>
      </c>
    </row>
    <row r="64" spans="1:3" x14ac:dyDescent="0.35">
      <c r="A64" s="2">
        <v>21.619999999999902</v>
      </c>
      <c r="B64" s="2">
        <f t="shared" si="0"/>
        <v>0.37734018428117233</v>
      </c>
      <c r="C64" s="2">
        <f t="shared" si="1"/>
        <v>1.2791204297001535E-2</v>
      </c>
    </row>
    <row r="65" spans="1:3" x14ac:dyDescent="0.35">
      <c r="A65" s="2">
        <v>21.6299999999999</v>
      </c>
      <c r="B65" s="2">
        <f t="shared" si="0"/>
        <v>0.3775147172063717</v>
      </c>
      <c r="C65" s="2">
        <f t="shared" si="1"/>
        <v>1.3604657819957566E-2</v>
      </c>
    </row>
    <row r="66" spans="1:3" x14ac:dyDescent="0.35">
      <c r="A66" s="2">
        <v>21.639999999999901</v>
      </c>
      <c r="B66" s="2">
        <f t="shared" si="0"/>
        <v>0.37768925013157123</v>
      </c>
      <c r="C66" s="2">
        <f t="shared" si="1"/>
        <v>1.4418123890750589E-2</v>
      </c>
    </row>
    <row r="67" spans="1:3" x14ac:dyDescent="0.35">
      <c r="A67" s="2">
        <v>21.649999999999899</v>
      </c>
      <c r="B67" s="2">
        <f t="shared" ref="B67:B91" si="2">PI()*A67/180</f>
        <v>0.37786378305677054</v>
      </c>
      <c r="C67" s="2">
        <f t="shared" ref="C67:C91" si="3">(TAN(B67)*5-9.81*5^2/(2*10^2*COS(B67)^2))-3.05+2.5</f>
        <v>1.5231602540767497E-2</v>
      </c>
    </row>
    <row r="68" spans="1:3" x14ac:dyDescent="0.35">
      <c r="A68" s="2">
        <v>21.659999999999901</v>
      </c>
      <c r="B68" s="2">
        <f t="shared" si="2"/>
        <v>0.37803831598197002</v>
      </c>
      <c r="C68" s="2">
        <f t="shared" si="3"/>
        <v>1.6045093801391186E-2</v>
      </c>
    </row>
    <row r="69" spans="1:3" x14ac:dyDescent="0.35">
      <c r="A69" s="2">
        <v>21.669999999999899</v>
      </c>
      <c r="B69" s="2">
        <f t="shared" si="2"/>
        <v>0.37821284890716944</v>
      </c>
      <c r="C69" s="2">
        <f t="shared" si="3"/>
        <v>1.6858597703991229E-2</v>
      </c>
    </row>
    <row r="70" spans="1:3" x14ac:dyDescent="0.35">
      <c r="A70" s="2">
        <v>21.6799999999999</v>
      </c>
      <c r="B70" s="2">
        <f t="shared" si="2"/>
        <v>0.37838738183236892</v>
      </c>
      <c r="C70" s="2">
        <f t="shared" si="3"/>
        <v>1.7672114279932316E-2</v>
      </c>
    </row>
    <row r="71" spans="1:3" x14ac:dyDescent="0.35">
      <c r="A71" s="2">
        <v>21.689999999999898</v>
      </c>
      <c r="B71" s="2">
        <f t="shared" si="2"/>
        <v>0.37856191475756823</v>
      </c>
      <c r="C71" s="2">
        <f t="shared" si="3"/>
        <v>1.8485643560572029E-2</v>
      </c>
    </row>
    <row r="72" spans="1:3" x14ac:dyDescent="0.35">
      <c r="A72" s="2">
        <v>21.6999999999999</v>
      </c>
      <c r="B72" s="2">
        <f t="shared" si="2"/>
        <v>0.37873644768276776</v>
      </c>
      <c r="C72" s="2">
        <f t="shared" si="3"/>
        <v>1.9299185577259514E-2</v>
      </c>
    </row>
    <row r="73" spans="1:3" x14ac:dyDescent="0.35">
      <c r="A73" s="2">
        <v>21.709999999999901</v>
      </c>
      <c r="B73" s="2">
        <f t="shared" si="2"/>
        <v>0.37891098060796724</v>
      </c>
      <c r="C73" s="2">
        <f t="shared" si="3"/>
        <v>2.0112740361335035E-2</v>
      </c>
    </row>
    <row r="74" spans="1:3" x14ac:dyDescent="0.35">
      <c r="A74" s="2">
        <v>21.719999999999899</v>
      </c>
      <c r="B74" s="2">
        <f t="shared" si="2"/>
        <v>0.37908551353316661</v>
      </c>
      <c r="C74" s="2">
        <f t="shared" si="3"/>
        <v>2.0926307944133526E-2</v>
      </c>
    </row>
    <row r="75" spans="1:3" x14ac:dyDescent="0.35">
      <c r="A75" s="2">
        <v>21.729999999999901</v>
      </c>
      <c r="B75" s="2">
        <f t="shared" si="2"/>
        <v>0.37926004645836608</v>
      </c>
      <c r="C75" s="2">
        <f t="shared" si="3"/>
        <v>2.1739888356979264E-2</v>
      </c>
    </row>
    <row r="76" spans="1:3" x14ac:dyDescent="0.35">
      <c r="A76" s="2">
        <v>21.739999999999899</v>
      </c>
      <c r="B76" s="2">
        <f t="shared" si="2"/>
        <v>0.37943457938356545</v>
      </c>
      <c r="C76" s="2">
        <f t="shared" si="3"/>
        <v>2.2553481631190309E-2</v>
      </c>
    </row>
    <row r="77" spans="1:3" x14ac:dyDescent="0.35">
      <c r="A77" s="2">
        <v>21.749999999999901</v>
      </c>
      <c r="B77" s="2">
        <f t="shared" si="2"/>
        <v>0.37960911230876493</v>
      </c>
      <c r="C77" s="2">
        <f t="shared" si="3"/>
        <v>2.3367087798078057E-2</v>
      </c>
    </row>
    <row r="78" spans="1:3" x14ac:dyDescent="0.35">
      <c r="A78" s="2">
        <v>21.759999999999899</v>
      </c>
      <c r="B78" s="2">
        <f t="shared" si="2"/>
        <v>0.37978364523396435</v>
      </c>
      <c r="C78" s="2">
        <f t="shared" si="3"/>
        <v>2.4180706888944137E-2</v>
      </c>
    </row>
    <row r="79" spans="1:3" x14ac:dyDescent="0.35">
      <c r="A79" s="2">
        <v>21.7699999999999</v>
      </c>
      <c r="B79" s="2">
        <f t="shared" si="2"/>
        <v>0.37995817815916377</v>
      </c>
      <c r="C79" s="2">
        <f t="shared" si="3"/>
        <v>2.4994338935083515E-2</v>
      </c>
    </row>
    <row r="80" spans="1:3" x14ac:dyDescent="0.35">
      <c r="A80" s="2">
        <v>21.779999999999799</v>
      </c>
      <c r="B80" s="2">
        <f t="shared" si="2"/>
        <v>0.38013271108436142</v>
      </c>
      <c r="C80" s="2">
        <f t="shared" si="3"/>
        <v>2.580798396777384E-2</v>
      </c>
    </row>
    <row r="81" spans="1:3" x14ac:dyDescent="0.35">
      <c r="A81" s="2">
        <v>21.7899999999998</v>
      </c>
      <c r="B81" s="2">
        <f t="shared" si="2"/>
        <v>0.38030724400956095</v>
      </c>
      <c r="C81" s="2">
        <f t="shared" si="3"/>
        <v>2.6621642018312297E-2</v>
      </c>
    </row>
    <row r="82" spans="1:3" x14ac:dyDescent="0.35">
      <c r="A82" s="2">
        <v>21.799999999999802</v>
      </c>
      <c r="B82" s="2">
        <f t="shared" si="2"/>
        <v>0.38048177693476037</v>
      </c>
      <c r="C82" s="2">
        <f t="shared" si="3"/>
        <v>2.7435313117960547E-2</v>
      </c>
    </row>
    <row r="83" spans="1:3" x14ac:dyDescent="0.35">
      <c r="A83" s="2">
        <v>21.8099999999998</v>
      </c>
      <c r="B83" s="2">
        <f t="shared" si="2"/>
        <v>0.38065630985995974</v>
      </c>
      <c r="C83" s="2">
        <f t="shared" si="3"/>
        <v>2.824899729798247E-2</v>
      </c>
    </row>
    <row r="84" spans="1:3" x14ac:dyDescent="0.35">
      <c r="A84" s="2">
        <v>21.819999999999801</v>
      </c>
      <c r="B84" s="2">
        <f t="shared" si="2"/>
        <v>0.38083084278515927</v>
      </c>
      <c r="C84" s="2">
        <f t="shared" si="3"/>
        <v>2.9062694589634397E-2</v>
      </c>
    </row>
    <row r="85" spans="1:3" x14ac:dyDescent="0.35">
      <c r="A85" s="2">
        <v>21.829999999999799</v>
      </c>
      <c r="B85" s="2">
        <f t="shared" si="2"/>
        <v>0.38100537571035864</v>
      </c>
      <c r="C85" s="2">
        <f t="shared" si="3"/>
        <v>2.9876405024163333E-2</v>
      </c>
    </row>
    <row r="86" spans="1:3" x14ac:dyDescent="0.35">
      <c r="A86" s="2">
        <v>21.839999999999801</v>
      </c>
      <c r="B86" s="2">
        <f t="shared" si="2"/>
        <v>0.38117990863555806</v>
      </c>
      <c r="C86" s="2">
        <f t="shared" si="3"/>
        <v>3.0690128632809177E-2</v>
      </c>
    </row>
    <row r="87" spans="1:3" x14ac:dyDescent="0.35">
      <c r="A87" s="2">
        <v>21.849999999999799</v>
      </c>
      <c r="B87" s="2">
        <f t="shared" si="2"/>
        <v>0.38135444156075748</v>
      </c>
      <c r="C87" s="2">
        <f t="shared" si="3"/>
        <v>3.1503865446805168E-2</v>
      </c>
    </row>
    <row r="88" spans="1:3" x14ac:dyDescent="0.35">
      <c r="A88" s="2">
        <v>21.8599999999998</v>
      </c>
      <c r="B88" s="2">
        <f t="shared" si="2"/>
        <v>0.38152897448595696</v>
      </c>
      <c r="C88" s="2">
        <f t="shared" si="3"/>
        <v>3.2317615497375662E-2</v>
      </c>
    </row>
    <row r="89" spans="1:3" x14ac:dyDescent="0.35">
      <c r="A89" s="2">
        <v>21.869999999999798</v>
      </c>
      <c r="B89" s="2">
        <f t="shared" si="2"/>
        <v>0.38170350741115633</v>
      </c>
      <c r="C89" s="2">
        <f t="shared" si="3"/>
        <v>3.3131378815735246E-2</v>
      </c>
    </row>
    <row r="90" spans="1:3" x14ac:dyDescent="0.35">
      <c r="A90" s="2">
        <v>21.8799999999998</v>
      </c>
      <c r="B90" s="2">
        <f t="shared" si="2"/>
        <v>0.38187804033635586</v>
      </c>
      <c r="C90" s="2">
        <f t="shared" si="3"/>
        <v>3.3945155433095842E-2</v>
      </c>
    </row>
    <row r="91" spans="1:3" x14ac:dyDescent="0.35">
      <c r="A91" s="2">
        <v>21.889999999999802</v>
      </c>
      <c r="B91" s="2">
        <f t="shared" si="2"/>
        <v>0.38205257326155528</v>
      </c>
      <c r="C91" s="2">
        <f t="shared" si="3"/>
        <v>3.4758945380655604E-2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"/>
  <sheetViews>
    <sheetView workbookViewId="0">
      <selection activeCell="E3" sqref="E3"/>
    </sheetView>
  </sheetViews>
  <sheetFormatPr defaultRowHeight="15" x14ac:dyDescent="0.25"/>
  <cols>
    <col min="2" max="2" width="8.28515625" customWidth="1"/>
    <col min="3" max="3" width="13.28515625" customWidth="1"/>
    <col min="6" max="6" width="15.140625" bestFit="1" customWidth="1"/>
  </cols>
  <sheetData>
    <row r="1" spans="1:7" ht="23.25" x14ac:dyDescent="0.35">
      <c r="A1" s="3" t="s">
        <v>2</v>
      </c>
      <c r="B1" s="3" t="s">
        <v>3</v>
      </c>
      <c r="C1" s="3" t="s">
        <v>6</v>
      </c>
      <c r="D1" s="3" t="s">
        <v>4</v>
      </c>
      <c r="E1" s="3" t="s">
        <v>5</v>
      </c>
      <c r="F1" s="3" t="s">
        <v>7</v>
      </c>
      <c r="G1" s="3" t="s">
        <v>8</v>
      </c>
    </row>
    <row r="2" spans="1:7" ht="23.25" x14ac:dyDescent="0.35">
      <c r="A2" s="4">
        <v>10</v>
      </c>
      <c r="B2" s="4">
        <v>25</v>
      </c>
      <c r="C2" s="4">
        <f>(B2+A2)/2</f>
        <v>17.5</v>
      </c>
      <c r="D2" s="2">
        <f t="shared" ref="D2:F3" si="0">(TAN(A2*PI()/180)*5-9.81*5^2/(2*10^2*COS(A2*PI()/180)^2))-3.05+2.5</f>
        <v>-0.93274068551689249</v>
      </c>
      <c r="E2" s="2">
        <f t="shared" si="0"/>
        <v>0.28864901796877707</v>
      </c>
      <c r="F2" s="2">
        <f t="shared" si="0"/>
        <v>-0.32166164694189625</v>
      </c>
      <c r="G2" s="5" t="s">
        <v>9</v>
      </c>
    </row>
    <row r="3" spans="1:7" ht="23.25" x14ac:dyDescent="0.35">
      <c r="A3" s="4">
        <f t="shared" ref="A3:A5" si="1">IF(E2*F2&lt;0,C2,A2)</f>
        <v>17.5</v>
      </c>
      <c r="B3" s="4">
        <f t="shared" ref="B3:B5" si="2">IF(A2=A3,IF(D2*E2&lt;0,C2,B2),B2)</f>
        <v>25</v>
      </c>
      <c r="C3" s="4">
        <f>(B3+A3)/2</f>
        <v>21.25</v>
      </c>
      <c r="D3" s="2">
        <f t="shared" si="0"/>
        <v>-0.32166164694189625</v>
      </c>
      <c r="E3" s="2">
        <f t="shared" si="0"/>
        <v>0.28864901796877707</v>
      </c>
      <c r="F3" s="2">
        <f t="shared" si="0"/>
        <v>-1.7298042477458253E-2</v>
      </c>
      <c r="G3" s="5">
        <f t="shared" ref="G3:G5" si="3">ABS((C3-C2)/C2)*100</f>
        <v>21.428571428571427</v>
      </c>
    </row>
    <row r="4" spans="1:7" ht="23.25" x14ac:dyDescent="0.35">
      <c r="A4" s="4">
        <f t="shared" si="1"/>
        <v>21.25</v>
      </c>
      <c r="B4" s="4">
        <f t="shared" si="2"/>
        <v>25</v>
      </c>
      <c r="C4" s="4">
        <f>B4-E4*(A4-B4)/(D4-E4)</f>
        <v>21.462022495643058</v>
      </c>
      <c r="D4" s="2">
        <f t="shared" ref="D4:D5" si="4">(TAN(A4*PI()/180)*5-9.81*5^2/(2*10^2*COS(A4*PI()/180)^2))-3.05+2.5</f>
        <v>-1.7298042477458253E-2</v>
      </c>
      <c r="E4" s="2">
        <f t="shared" ref="E4:E5" si="5">(TAN(B4*PI()/180)*5-9.81*5^2/(2*10^2*COS(B4*PI()/180)^2))-3.05+2.5</f>
        <v>0.28864901796877707</v>
      </c>
      <c r="F4" s="2">
        <f t="shared" ref="F4:F5" si="6">(TAN(C4*PI()/180)*5-9.81*5^2/(2*10^2*COS(C4*PI()/180)^2))-3.05+2.5</f>
        <v>-5.7891296273648862E-5</v>
      </c>
      <c r="G4" s="5">
        <f t="shared" si="3"/>
        <v>0.99775292067321564</v>
      </c>
    </row>
    <row r="5" spans="1:7" ht="23.25" x14ac:dyDescent="0.35">
      <c r="A5" s="4">
        <f t="shared" si="1"/>
        <v>21.462022495643058</v>
      </c>
      <c r="B5" s="4">
        <f t="shared" si="2"/>
        <v>25</v>
      </c>
      <c r="C5" s="4">
        <f>B5-E5*(A5-B5)/(D5-E5)</f>
        <v>21.462731928279901</v>
      </c>
      <c r="D5" s="2">
        <f t="shared" si="4"/>
        <v>-5.7891296273648862E-5</v>
      </c>
      <c r="E5" s="2">
        <f t="shared" si="5"/>
        <v>0.28864901796877707</v>
      </c>
      <c r="F5" s="2">
        <f t="shared" si="6"/>
        <v>-1.9641200399433956E-7</v>
      </c>
      <c r="G5" s="5">
        <f t="shared" si="3"/>
        <v>3.3055255486124004E-3</v>
      </c>
    </row>
    <row r="6" spans="1:7" ht="23.25" x14ac:dyDescent="0.35">
      <c r="A6" s="4"/>
      <c r="B6" s="4"/>
      <c r="C6" s="4"/>
      <c r="D6" s="2"/>
      <c r="E6" s="2"/>
      <c r="F6" s="2"/>
      <c r="G6" s="5"/>
    </row>
    <row r="7" spans="1:7" ht="23.25" x14ac:dyDescent="0.35">
      <c r="A7" s="4"/>
      <c r="B7" s="4"/>
      <c r="C7" s="4"/>
      <c r="D7" s="2"/>
      <c r="E7" s="2"/>
      <c r="F7" s="2"/>
      <c r="G7" s="5"/>
    </row>
    <row r="8" spans="1:7" ht="23.25" x14ac:dyDescent="0.35">
      <c r="A8" s="4"/>
      <c r="B8" s="4"/>
      <c r="C8" s="4"/>
      <c r="D8" s="2"/>
      <c r="E8" s="2"/>
      <c r="F8" s="2"/>
      <c r="G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3" sqref="B3"/>
    </sheetView>
  </sheetViews>
  <sheetFormatPr defaultRowHeight="15" x14ac:dyDescent="0.25"/>
  <cols>
    <col min="5" max="5" width="14.85546875" customWidth="1"/>
  </cols>
  <sheetData>
    <row r="1" spans="1:7" ht="23.25" x14ac:dyDescent="0.3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ht="23.25" x14ac:dyDescent="0.35">
      <c r="A2" s="4">
        <v>10</v>
      </c>
      <c r="B2" s="4">
        <v>25</v>
      </c>
      <c r="C2" s="2">
        <f>(TAN(A2*PI()/180)*5-9.81*5^2/(2*10^2*COS(A2*PI()/180)^2))-3.05+2.5</f>
        <v>-0.93274068551689249</v>
      </c>
      <c r="D2" s="2">
        <f>(TAN(B2*PI()/180)*5-9.81*5^2/(2*10^2*COS(B2*PI()/180)^2))-3.05+2.5</f>
        <v>0.28864901796877707</v>
      </c>
      <c r="E2" s="4">
        <f>B2-D2*(A2-B2)/(C2-D2)</f>
        <v>21.455074693052335</v>
      </c>
      <c r="F2" s="2">
        <f>-(TAN(E2*PI()/180)*5-9.81*5^2/(2*10^2*COS(E2*PI()/180)^2))-3.05+2.5</f>
        <v>-1.0993770791595514</v>
      </c>
      <c r="G2" s="5" t="s">
        <v>9</v>
      </c>
    </row>
    <row r="3" spans="1:7" ht="23.25" x14ac:dyDescent="0.35">
      <c r="A3" s="4">
        <f t="shared" ref="A3:A4" si="0">IF(D2*F2&lt;0,E2,A2)</f>
        <v>21.455074693052335</v>
      </c>
      <c r="B3" s="4">
        <f t="shared" ref="B3:B4" si="1">IF(A2=A3,IF(C2*D2&lt;0,E2,B2),B2)</f>
        <v>25</v>
      </c>
      <c r="C3" s="2">
        <f t="shared" ref="C3:C4" si="2">(TAN(A3*PI()/180)*5-9.81*5^2/(2*10^2*COS(A3*PI()/180)^2))-3.05+2.5</f>
        <v>-6.2292084044823781E-4</v>
      </c>
      <c r="D3" s="2">
        <f t="shared" ref="D3:D4" si="3">(TAN(B3*PI()/180)*5-9.81*5^2/(2*10^2*COS(B3*PI()/180)^2))-3.05+2.5</f>
        <v>0.28864901796877707</v>
      </c>
      <c r="E3" s="4">
        <f t="shared" ref="E3:E4" si="4">B3-D3*(A3-B3)/(C3-D3)</f>
        <v>21.462708367651469</v>
      </c>
      <c r="F3" s="2">
        <f t="shared" ref="F3:F4" si="5">-(TAN(E3*PI()/180)*5-9.81*5^2/(2*10^2*COS(E3*PI()/180)^2))-3.05+2.5</f>
        <v>-1.0999978875097813</v>
      </c>
      <c r="G3" s="5">
        <f t="shared" ref="G3:G4" si="6">ABS((E3-E2)/E2)*100</f>
        <v>3.5579809011832879E-2</v>
      </c>
    </row>
    <row r="4" spans="1:7" ht="23.25" x14ac:dyDescent="0.35">
      <c r="A4" s="4">
        <f t="shared" si="0"/>
        <v>21.462708367651469</v>
      </c>
      <c r="B4" s="4">
        <f t="shared" si="1"/>
        <v>25</v>
      </c>
      <c r="C4" s="2">
        <f t="shared" si="2"/>
        <v>-2.1124902183089489E-6</v>
      </c>
      <c r="D4" s="2">
        <f t="shared" si="3"/>
        <v>0.28864901796877707</v>
      </c>
      <c r="E4" s="4">
        <f t="shared" si="4"/>
        <v>21.462734255282538</v>
      </c>
      <c r="F4" s="2">
        <f t="shared" si="5"/>
        <v>-1.0999999928324868</v>
      </c>
      <c r="G4" s="5">
        <f t="shared" si="6"/>
        <v>1.2061679553528372E-4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0</v>
      </c>
      <c r="B1">
        <v>-0.18814735801101223</v>
      </c>
    </row>
    <row r="2" spans="1:2" x14ac:dyDescent="0.25">
      <c r="A2" t="s">
        <v>12</v>
      </c>
      <c r="B2">
        <v>0.5972570860771319</v>
      </c>
    </row>
    <row r="3" spans="1:2" x14ac:dyDescent="0.25">
      <c r="A3" t="s">
        <v>13</v>
      </c>
      <c r="B3">
        <f>-(B1)^2+B1+0.75-B2</f>
        <v>-5.0157616201529365E-6</v>
      </c>
    </row>
    <row r="4" spans="1:2" x14ac:dyDescent="0.25">
      <c r="A4" t="s">
        <v>14</v>
      </c>
      <c r="B4">
        <f>B2+5*B1*B2-(B1)^2</f>
        <v>-4.0562432325405573E-6</v>
      </c>
    </row>
    <row r="5" spans="1:2" x14ac:dyDescent="0.25">
      <c r="B5">
        <f>SQRT(B3^2+B4^2)</f>
        <v>6.4506568496340181E-6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Problem2_Grafik Yöntem</vt:lpstr>
      <vt:lpstr>Problem2_İkiye Ayırma Yöntemi</vt:lpstr>
      <vt:lpstr>Problem2_Yer Değiştirme Yöntemi</vt:lpstr>
      <vt:lpstr>Problem4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Nurdan</dc:creator>
  <cp:lastModifiedBy>Windows Kullanıcısı</cp:lastModifiedBy>
  <dcterms:created xsi:type="dcterms:W3CDTF">2018-02-17T07:52:16Z</dcterms:created>
  <dcterms:modified xsi:type="dcterms:W3CDTF">2019-03-04T17:50:59Z</dcterms:modified>
</cp:coreProperties>
</file>